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0295" windowHeight="7035" firstSheet="1" activeTab="1"/>
  </bookViews>
  <sheets>
    <sheet name="Sheet1" sheetId="1" state="hidden" r:id="rId1"/>
    <sheet name="Sheet4" sheetId="4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AC42" i="4" l="1"/>
  <c r="AC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Y44" i="4"/>
  <c r="Z44" i="4"/>
  <c r="AA44" i="4"/>
  <c r="AB44" i="4"/>
  <c r="AC4" i="4"/>
  <c r="AC5" i="4"/>
  <c r="AC6" i="4"/>
  <c r="AC7" i="4"/>
  <c r="AC8" i="4"/>
  <c r="AC9" i="4"/>
  <c r="AC10" i="4"/>
  <c r="AC11" i="4"/>
  <c r="AC12" i="4"/>
  <c r="AC13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X44" i="4"/>
  <c r="E32" i="1"/>
  <c r="F50" i="3"/>
  <c r="F33" i="3"/>
  <c r="F16" i="3"/>
  <c r="F15" i="3"/>
  <c r="F14" i="3"/>
  <c r="F13" i="3"/>
  <c r="C44" i="1"/>
  <c r="C43" i="1"/>
  <c r="C42" i="1"/>
  <c r="C41" i="1"/>
  <c r="D16" i="1"/>
  <c r="AC44" i="4"/>
  <c r="AC14" i="4"/>
  <c r="C35" i="1"/>
  <c r="C47" i="1" s="1"/>
  <c r="C32" i="1"/>
  <c r="C29" i="1"/>
  <c r="D29" i="1"/>
  <c r="D47" i="1"/>
  <c r="C23" i="1"/>
  <c r="C27" i="1"/>
  <c r="C7" i="1"/>
  <c r="C6" i="1"/>
  <c r="C5" i="1"/>
  <c r="C4" i="1"/>
  <c r="C3" i="1"/>
  <c r="C2" i="1"/>
  <c r="C16" i="1" s="1"/>
  <c r="D27" i="1"/>
</calcChain>
</file>

<file path=xl/sharedStrings.xml><?xml version="1.0" encoding="utf-8"?>
<sst xmlns="http://schemas.openxmlformats.org/spreadsheetml/2006/main" count="56" uniqueCount="47">
  <si>
    <t>Order</t>
    <phoneticPr fontId="2" type="noConversion"/>
  </si>
  <si>
    <t>FTY</t>
    <phoneticPr fontId="2" type="noConversion"/>
  </si>
  <si>
    <t>Qty</t>
    <phoneticPr fontId="2" type="noConversion"/>
  </si>
  <si>
    <t>Ctns</t>
    <phoneticPr fontId="2" type="noConversion"/>
  </si>
  <si>
    <t>TCNU8602247</t>
    <phoneticPr fontId="2" type="noConversion"/>
  </si>
  <si>
    <t>KMTU9286779</t>
    <phoneticPr fontId="2" type="noConversion"/>
  </si>
  <si>
    <t>YLQ1611020</t>
    <phoneticPr fontId="2" type="noConversion"/>
  </si>
  <si>
    <t>YLQ1611115</t>
    <phoneticPr fontId="2" type="noConversion"/>
  </si>
  <si>
    <t>YLQ1609026</t>
    <phoneticPr fontId="2" type="noConversion"/>
  </si>
  <si>
    <t>YLQ1611022</t>
    <phoneticPr fontId="2" type="noConversion"/>
  </si>
  <si>
    <t>HLQ1701008</t>
  </si>
  <si>
    <t>HLQ1701013</t>
  </si>
  <si>
    <t>HLQ1701009</t>
  </si>
  <si>
    <t>HLQ1701015</t>
  </si>
  <si>
    <t>HLQ1701007</t>
  </si>
  <si>
    <t>HLQ1701012</t>
  </si>
  <si>
    <t>YLQ1611130</t>
  </si>
  <si>
    <t>YLQ1611048</t>
  </si>
  <si>
    <t>YLQ1611019</t>
  </si>
  <si>
    <t>YLQ1611036</t>
  </si>
  <si>
    <t>YLQ1701005</t>
  </si>
  <si>
    <t>HLQ1701014</t>
  </si>
  <si>
    <t>YLQ1611024</t>
  </si>
  <si>
    <t>YLQ1611026</t>
  </si>
  <si>
    <t>YLQ1611028</t>
  </si>
  <si>
    <t>YLQ1611027</t>
  </si>
  <si>
    <t>YLQ1611030</t>
  </si>
  <si>
    <t>YLQ1701003</t>
  </si>
  <si>
    <t>YLQ1601002</t>
  </si>
  <si>
    <t>TOTAL</t>
    <phoneticPr fontId="2" type="noConversion"/>
  </si>
  <si>
    <t>HLQ1611009</t>
  </si>
  <si>
    <t>YLQ1701006</t>
  </si>
  <si>
    <t>HLQ1701006</t>
  </si>
  <si>
    <t>YLQ1611013+1611112</t>
    <phoneticPr fontId="2" type="noConversion"/>
  </si>
  <si>
    <t>YLQ1611041</t>
  </si>
  <si>
    <t>kid shoe</t>
    <phoneticPr fontId="2" type="noConversion"/>
  </si>
  <si>
    <t>YLQ1601003</t>
  </si>
  <si>
    <t>YLQ1611049</t>
  </si>
  <si>
    <t>YLQ1601005</t>
  </si>
  <si>
    <t>YLQ1612019</t>
  </si>
  <si>
    <t>YLQ1612017</t>
  </si>
  <si>
    <t>YLQ1701011</t>
  </si>
  <si>
    <t>YLQ1701009</t>
  </si>
  <si>
    <t>YLQ1701010</t>
  </si>
  <si>
    <t>YLQ1611040</t>
  </si>
  <si>
    <t>YLQ1611105</t>
  </si>
  <si>
    <t>TOTAL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</si>
</sst>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2"/>
      <color theme="1"/>
      <name val="Calibri"/>
      <family val="2"/>
      <charset val="136"/>
      <scheme val="minor"/>
    </font>
    <font>
      <sz val="12"/>
      <color indexed="8"/>
      <name val="Calibri"/>
      <family val="2"/>
      <charset val="136"/>
    </font>
    <font>
      <sz val="9"/>
      <name val="Calibri"/>
      <family val="2"/>
      <charset val="13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VNI-Times"/>
    </font>
    <font>
      <sz val="8"/>
      <name val="Calibri"/>
      <family val="3"/>
      <charset val="129"/>
    </font>
    <font>
      <sz val="12"/>
      <name val="Times New Roman"/>
      <family val="1"/>
    </font>
    <font>
      <b/>
      <sz val="12"/>
      <color indexed="8"/>
      <name val="Calibri"/>
      <family val="2"/>
      <charset val="136"/>
    </font>
    <font>
      <sz val="11"/>
      <color indexed="8"/>
      <name val="Calibri"/>
      <family val="3"/>
      <charset val="129"/>
    </font>
    <font>
      <sz val="12"/>
      <color indexed="8"/>
      <name val="Calibri"/>
      <family val="3"/>
      <charset val="129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5" fillId="0" borderId="0"/>
  </cellStyleXfs>
  <cellXfs count="5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165" fontId="3" fillId="0" borderId="0" xfId="1" applyNumberFormat="1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2" borderId="14" xfId="2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</cellXfs>
  <cellStyles count="3">
    <cellStyle name="Comma" xfId="1" builtinId="3"/>
    <cellStyle name="Normal" xfId="0" builtinId="0"/>
    <cellStyle name="一般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180975</xdr:rowOff>
    </xdr:from>
    <xdr:to>
      <xdr:col>0</xdr:col>
      <xdr:colOff>1209675</xdr:colOff>
      <xdr:row>3</xdr:row>
      <xdr:rowOff>752475</xdr:rowOff>
    </xdr:to>
    <xdr:pic>
      <xdr:nvPicPr>
        <xdr:cNvPr id="1025" name="Picture 145" descr="IMG_35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810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4</xdr:row>
      <xdr:rowOff>133350</xdr:rowOff>
    </xdr:from>
    <xdr:to>
      <xdr:col>0</xdr:col>
      <xdr:colOff>1209675</xdr:colOff>
      <xdr:row>4</xdr:row>
      <xdr:rowOff>733425</xdr:rowOff>
    </xdr:to>
    <xdr:pic>
      <xdr:nvPicPr>
        <xdr:cNvPr id="1026" name="Picture 147" descr="IMG_35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809750"/>
          <a:ext cx="11906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</xdr:row>
      <xdr:rowOff>66675</xdr:rowOff>
    </xdr:from>
    <xdr:to>
      <xdr:col>0</xdr:col>
      <xdr:colOff>1209675</xdr:colOff>
      <xdr:row>5</xdr:row>
      <xdr:rowOff>695325</xdr:rowOff>
    </xdr:to>
    <xdr:pic>
      <xdr:nvPicPr>
        <xdr:cNvPr id="1027" name="Picture 82" descr="IMG_35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2619375"/>
          <a:ext cx="1190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6</xdr:row>
      <xdr:rowOff>114300</xdr:rowOff>
    </xdr:from>
    <xdr:to>
      <xdr:col>0</xdr:col>
      <xdr:colOff>1209675</xdr:colOff>
      <xdr:row>6</xdr:row>
      <xdr:rowOff>733425</xdr:rowOff>
    </xdr:to>
    <xdr:pic>
      <xdr:nvPicPr>
        <xdr:cNvPr id="1028" name="Picture 76" descr="IMG_35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" y="3543300"/>
          <a:ext cx="1190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7</xdr:row>
      <xdr:rowOff>104775</xdr:rowOff>
    </xdr:from>
    <xdr:to>
      <xdr:col>0</xdr:col>
      <xdr:colOff>1209675</xdr:colOff>
      <xdr:row>7</xdr:row>
      <xdr:rowOff>752475</xdr:rowOff>
    </xdr:to>
    <xdr:pic>
      <xdr:nvPicPr>
        <xdr:cNvPr id="1029" name="Picture 84" descr="IMG_35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4410075"/>
          <a:ext cx="11811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8</xdr:row>
      <xdr:rowOff>142875</xdr:rowOff>
    </xdr:from>
    <xdr:to>
      <xdr:col>0</xdr:col>
      <xdr:colOff>1209675</xdr:colOff>
      <xdr:row>8</xdr:row>
      <xdr:rowOff>742950</xdr:rowOff>
    </xdr:to>
    <xdr:pic>
      <xdr:nvPicPr>
        <xdr:cNvPr id="1030" name="Picture 80" descr="IMG_35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5324475"/>
          <a:ext cx="1181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10</xdr:row>
      <xdr:rowOff>104775</xdr:rowOff>
    </xdr:from>
    <xdr:to>
      <xdr:col>0</xdr:col>
      <xdr:colOff>1209675</xdr:colOff>
      <xdr:row>10</xdr:row>
      <xdr:rowOff>704850</xdr:rowOff>
    </xdr:to>
    <xdr:pic>
      <xdr:nvPicPr>
        <xdr:cNvPr id="1031" name="Picture 74" descr="Avantage TC Cordura #1710140-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lum bright="12000"/>
        </a:blip>
        <a:srcRect/>
        <a:stretch>
          <a:fillRect/>
        </a:stretch>
      </xdr:blipFill>
      <xdr:spPr bwMode="auto">
        <a:xfrm>
          <a:off x="28575" y="7038975"/>
          <a:ext cx="1181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11</xdr:row>
      <xdr:rowOff>171450</xdr:rowOff>
    </xdr:from>
    <xdr:to>
      <xdr:col>0</xdr:col>
      <xdr:colOff>1209675</xdr:colOff>
      <xdr:row>11</xdr:row>
      <xdr:rowOff>752475</xdr:rowOff>
    </xdr:to>
    <xdr:pic>
      <xdr:nvPicPr>
        <xdr:cNvPr id="1032" name="Picture 39" descr="Omega X Nylon Suede #1620331-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24000" contrast="6000"/>
        </a:blip>
        <a:srcRect/>
        <a:stretch>
          <a:fillRect/>
        </a:stretch>
      </xdr:blipFill>
      <xdr:spPr bwMode="auto">
        <a:xfrm>
          <a:off x="28575" y="7981950"/>
          <a:ext cx="11811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9</xdr:row>
      <xdr:rowOff>104775</xdr:rowOff>
    </xdr:from>
    <xdr:to>
      <xdr:col>0</xdr:col>
      <xdr:colOff>1209675</xdr:colOff>
      <xdr:row>9</xdr:row>
      <xdr:rowOff>695325</xdr:rowOff>
    </xdr:to>
    <xdr:pic>
      <xdr:nvPicPr>
        <xdr:cNvPr id="1033" name="Picture 149" descr="LCS R900 Interstellar Jacquard #1710119-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lum bright="12000"/>
        </a:blip>
        <a:srcRect/>
        <a:stretch>
          <a:fillRect/>
        </a:stretch>
      </xdr:blipFill>
      <xdr:spPr bwMode="auto">
        <a:xfrm>
          <a:off x="9525" y="6162675"/>
          <a:ext cx="12001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15</xdr:row>
      <xdr:rowOff>95250</xdr:rowOff>
    </xdr:from>
    <xdr:to>
      <xdr:col>0</xdr:col>
      <xdr:colOff>1209675</xdr:colOff>
      <xdr:row>15</xdr:row>
      <xdr:rowOff>752475</xdr:rowOff>
    </xdr:to>
    <xdr:pic>
      <xdr:nvPicPr>
        <xdr:cNvPr id="1034" name="Picture 198" descr="IMG_3559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lum bright="6000"/>
        </a:blip>
        <a:srcRect/>
        <a:stretch>
          <a:fillRect/>
        </a:stretch>
      </xdr:blipFill>
      <xdr:spPr bwMode="auto">
        <a:xfrm>
          <a:off x="47625" y="11410950"/>
          <a:ext cx="11620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133350</xdr:rowOff>
    </xdr:from>
    <xdr:to>
      <xdr:col>0</xdr:col>
      <xdr:colOff>1209675</xdr:colOff>
      <xdr:row>17</xdr:row>
      <xdr:rowOff>771525</xdr:rowOff>
    </xdr:to>
    <xdr:pic>
      <xdr:nvPicPr>
        <xdr:cNvPr id="1035" name="Picture 110" descr="IMG_3549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3201650"/>
          <a:ext cx="1209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</xdr:row>
      <xdr:rowOff>104775</xdr:rowOff>
    </xdr:from>
    <xdr:to>
      <xdr:col>0</xdr:col>
      <xdr:colOff>1209675</xdr:colOff>
      <xdr:row>19</xdr:row>
      <xdr:rowOff>723900</xdr:rowOff>
    </xdr:to>
    <xdr:pic>
      <xdr:nvPicPr>
        <xdr:cNvPr id="1036" name="Picture 17" descr="Eclat W Winter Floral #1620379-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lum bright="18000" contrast="6000"/>
        </a:blip>
        <a:srcRect/>
        <a:stretch>
          <a:fillRect/>
        </a:stretch>
      </xdr:blipFill>
      <xdr:spPr bwMode="auto">
        <a:xfrm>
          <a:off x="38100" y="14925675"/>
          <a:ext cx="11715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180975</xdr:rowOff>
    </xdr:from>
    <xdr:to>
      <xdr:col>0</xdr:col>
      <xdr:colOff>1209675</xdr:colOff>
      <xdr:row>21</xdr:row>
      <xdr:rowOff>752475</xdr:rowOff>
    </xdr:to>
    <xdr:pic>
      <xdr:nvPicPr>
        <xdr:cNvPr id="1037" name="Picture 6" descr="Eclat W Ethnic #1620381-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lum bright="12000" contrast="6000"/>
        </a:blip>
        <a:srcRect/>
        <a:stretch>
          <a:fillRect/>
        </a:stretch>
      </xdr:blipFill>
      <xdr:spPr bwMode="auto">
        <a:xfrm>
          <a:off x="0" y="16754475"/>
          <a:ext cx="1209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</xdr:row>
      <xdr:rowOff>114300</xdr:rowOff>
    </xdr:from>
    <xdr:to>
      <xdr:col>0</xdr:col>
      <xdr:colOff>1209675</xdr:colOff>
      <xdr:row>23</xdr:row>
      <xdr:rowOff>704850</xdr:rowOff>
    </xdr:to>
    <xdr:pic>
      <xdr:nvPicPr>
        <xdr:cNvPr id="1038" name="Picture 14" descr="Eclat W Porcelaine #1620378-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lum bright="18000" contrast="6000"/>
        </a:blip>
        <a:srcRect/>
        <a:stretch>
          <a:fillRect/>
        </a:stretch>
      </xdr:blipFill>
      <xdr:spPr bwMode="auto">
        <a:xfrm>
          <a:off x="38100" y="18440400"/>
          <a:ext cx="11715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22</xdr:row>
      <xdr:rowOff>104775</xdr:rowOff>
    </xdr:from>
    <xdr:to>
      <xdr:col>0</xdr:col>
      <xdr:colOff>1209675</xdr:colOff>
      <xdr:row>22</xdr:row>
      <xdr:rowOff>742950</xdr:rowOff>
    </xdr:to>
    <xdr:pic>
      <xdr:nvPicPr>
        <xdr:cNvPr id="1039" name="Picture 43" descr="Omega X W Patchwork #1620834-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lum bright="18000" contrast="6000"/>
        </a:blip>
        <a:srcRect/>
        <a:stretch>
          <a:fillRect/>
        </a:stretch>
      </xdr:blipFill>
      <xdr:spPr bwMode="auto">
        <a:xfrm>
          <a:off x="19050" y="17554575"/>
          <a:ext cx="1190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</xdr:row>
      <xdr:rowOff>104775</xdr:rowOff>
    </xdr:from>
    <xdr:to>
      <xdr:col>0</xdr:col>
      <xdr:colOff>1209675</xdr:colOff>
      <xdr:row>24</xdr:row>
      <xdr:rowOff>733425</xdr:rowOff>
    </xdr:to>
    <xdr:pic>
      <xdr:nvPicPr>
        <xdr:cNvPr id="1040" name="Picture 116" descr="IMG_353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lum bright="6000"/>
        </a:blip>
        <a:srcRect/>
        <a:stretch>
          <a:fillRect/>
        </a:stretch>
      </xdr:blipFill>
      <xdr:spPr bwMode="auto">
        <a:xfrm>
          <a:off x="38100" y="19307175"/>
          <a:ext cx="11715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27</xdr:row>
      <xdr:rowOff>76200</xdr:rowOff>
    </xdr:from>
    <xdr:to>
      <xdr:col>0</xdr:col>
      <xdr:colOff>1209675</xdr:colOff>
      <xdr:row>27</xdr:row>
      <xdr:rowOff>733425</xdr:rowOff>
    </xdr:to>
    <xdr:pic>
      <xdr:nvPicPr>
        <xdr:cNvPr id="1041" name="Picture 114" descr="IMG_359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7625" y="21907500"/>
          <a:ext cx="11620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25</xdr:row>
      <xdr:rowOff>47625</xdr:rowOff>
    </xdr:from>
    <xdr:to>
      <xdr:col>0</xdr:col>
      <xdr:colOff>1209675</xdr:colOff>
      <xdr:row>25</xdr:row>
      <xdr:rowOff>733425</xdr:rowOff>
    </xdr:to>
    <xdr:pic>
      <xdr:nvPicPr>
        <xdr:cNvPr id="1042" name="Picture 159" descr="LCS R900 W DO Brazil #1710236-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lum bright="12000"/>
        </a:blip>
        <a:srcRect/>
        <a:stretch>
          <a:fillRect/>
        </a:stretch>
      </xdr:blipFill>
      <xdr:spPr bwMode="auto">
        <a:xfrm>
          <a:off x="19050" y="20126325"/>
          <a:ext cx="1190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76200</xdr:rowOff>
    </xdr:from>
    <xdr:to>
      <xdr:col>0</xdr:col>
      <xdr:colOff>1209675</xdr:colOff>
      <xdr:row>28</xdr:row>
      <xdr:rowOff>714375</xdr:rowOff>
    </xdr:to>
    <xdr:pic>
      <xdr:nvPicPr>
        <xdr:cNvPr id="1043" name="Picture 33" descr="LCS R900 W Dynamic Jacquard #1620211-1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lum bright="18000" contrast="6000"/>
        </a:blip>
        <a:srcRect/>
        <a:stretch>
          <a:fillRect/>
        </a:stretch>
      </xdr:blipFill>
      <xdr:spPr bwMode="auto">
        <a:xfrm>
          <a:off x="0" y="22783800"/>
          <a:ext cx="1209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95250</xdr:rowOff>
    </xdr:from>
    <xdr:to>
      <xdr:col>0</xdr:col>
      <xdr:colOff>1209675</xdr:colOff>
      <xdr:row>29</xdr:row>
      <xdr:rowOff>781050</xdr:rowOff>
    </xdr:to>
    <xdr:pic>
      <xdr:nvPicPr>
        <xdr:cNvPr id="1044" name="Picture 10" descr="Eclat W Geo Jacquard #1620380-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lum bright="18000" contrast="6000"/>
        </a:blip>
        <a:srcRect/>
        <a:stretch>
          <a:fillRect/>
        </a:stretch>
      </xdr:blipFill>
      <xdr:spPr bwMode="auto">
        <a:xfrm>
          <a:off x="0" y="23679150"/>
          <a:ext cx="12096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32</xdr:row>
      <xdr:rowOff>95250</xdr:rowOff>
    </xdr:from>
    <xdr:to>
      <xdr:col>0</xdr:col>
      <xdr:colOff>1209675</xdr:colOff>
      <xdr:row>32</xdr:row>
      <xdr:rowOff>771525</xdr:rowOff>
    </xdr:to>
    <xdr:pic>
      <xdr:nvPicPr>
        <xdr:cNvPr id="1045" name="Picture 57" descr="Sigma W Cordura #1620383-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8575" y="26308050"/>
          <a:ext cx="1181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35</xdr:row>
      <xdr:rowOff>95250</xdr:rowOff>
    </xdr:from>
    <xdr:to>
      <xdr:col>0</xdr:col>
      <xdr:colOff>1209675</xdr:colOff>
      <xdr:row>35</xdr:row>
      <xdr:rowOff>752475</xdr:rowOff>
    </xdr:to>
    <xdr:pic>
      <xdr:nvPicPr>
        <xdr:cNvPr id="1046" name="Picture 29" descr="LCS R900 GS Geo Print #1620533-1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lum bright="18000" contrast="6000"/>
        </a:blip>
        <a:srcRect/>
        <a:stretch>
          <a:fillRect/>
        </a:stretch>
      </xdr:blipFill>
      <xdr:spPr bwMode="auto">
        <a:xfrm>
          <a:off x="28575" y="28936950"/>
          <a:ext cx="11811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152400</xdr:rowOff>
    </xdr:from>
    <xdr:to>
      <xdr:col>0</xdr:col>
      <xdr:colOff>1209675</xdr:colOff>
      <xdr:row>31</xdr:row>
      <xdr:rowOff>742950</xdr:rowOff>
    </xdr:to>
    <xdr:pic>
      <xdr:nvPicPr>
        <xdr:cNvPr id="1047" name="Picture 43" descr="Omega X W Patchwork #1620834-1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lum bright="18000" contrast="6000"/>
        </a:blip>
        <a:srcRect/>
        <a:stretch>
          <a:fillRect/>
        </a:stretch>
      </xdr:blipFill>
      <xdr:spPr bwMode="auto">
        <a:xfrm>
          <a:off x="0" y="25488900"/>
          <a:ext cx="12096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</xdr:row>
      <xdr:rowOff>152400</xdr:rowOff>
    </xdr:from>
    <xdr:to>
      <xdr:col>0</xdr:col>
      <xdr:colOff>1209675</xdr:colOff>
      <xdr:row>37</xdr:row>
      <xdr:rowOff>771525</xdr:rowOff>
    </xdr:to>
    <xdr:pic>
      <xdr:nvPicPr>
        <xdr:cNvPr id="1048" name="Picture 31" descr="LCS R900 GS Mesh #1620532-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30727650"/>
          <a:ext cx="11715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36</xdr:row>
      <xdr:rowOff>152400</xdr:rowOff>
    </xdr:from>
    <xdr:to>
      <xdr:col>0</xdr:col>
      <xdr:colOff>1209675</xdr:colOff>
      <xdr:row>36</xdr:row>
      <xdr:rowOff>790575</xdr:rowOff>
    </xdr:to>
    <xdr:pic>
      <xdr:nvPicPr>
        <xdr:cNvPr id="1049" name="Picture 23" descr="LCS R900 GS 2 Tones #1620531-1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7150" y="29860875"/>
          <a:ext cx="11525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38</xdr:row>
      <xdr:rowOff>133350</xdr:rowOff>
    </xdr:from>
    <xdr:to>
      <xdr:col>0</xdr:col>
      <xdr:colOff>1209675</xdr:colOff>
      <xdr:row>38</xdr:row>
      <xdr:rowOff>714375</xdr:rowOff>
    </xdr:to>
    <xdr:pic>
      <xdr:nvPicPr>
        <xdr:cNvPr id="1050" name="Picture 151" descr="LCS R900 GS Interstellar Jacquard #1710007-1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lum bright="12000" contrast="6000"/>
        </a:blip>
        <a:srcRect/>
        <a:stretch>
          <a:fillRect/>
        </a:stretch>
      </xdr:blipFill>
      <xdr:spPr bwMode="auto">
        <a:xfrm>
          <a:off x="28575" y="31575375"/>
          <a:ext cx="11811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39</xdr:row>
      <xdr:rowOff>114300</xdr:rowOff>
    </xdr:from>
    <xdr:to>
      <xdr:col>0</xdr:col>
      <xdr:colOff>1209675</xdr:colOff>
      <xdr:row>39</xdr:row>
      <xdr:rowOff>685800</xdr:rowOff>
    </xdr:to>
    <xdr:pic>
      <xdr:nvPicPr>
        <xdr:cNvPr id="1051" name="Picture 128" descr="LCS R1000 INF Mesh #1710224-1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lum bright="12000" contrast="12000"/>
        </a:blip>
        <a:srcRect/>
        <a:stretch>
          <a:fillRect/>
        </a:stretch>
      </xdr:blipFill>
      <xdr:spPr bwMode="auto">
        <a:xfrm>
          <a:off x="19050" y="32423100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</xdr:row>
      <xdr:rowOff>133350</xdr:rowOff>
    </xdr:from>
    <xdr:to>
      <xdr:col>0</xdr:col>
      <xdr:colOff>1209675</xdr:colOff>
      <xdr:row>40</xdr:row>
      <xdr:rowOff>742950</xdr:rowOff>
    </xdr:to>
    <xdr:pic>
      <xdr:nvPicPr>
        <xdr:cNvPr id="1052" name="Picture 226" descr="Wendon Inf Nylon #1710221-1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lum bright="12000" contrast="12000"/>
        </a:blip>
        <a:srcRect/>
        <a:stretch>
          <a:fillRect/>
        </a:stretch>
      </xdr:blipFill>
      <xdr:spPr bwMode="auto">
        <a:xfrm>
          <a:off x="38100" y="33308925"/>
          <a:ext cx="1171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33</xdr:row>
      <xdr:rowOff>152400</xdr:rowOff>
    </xdr:from>
    <xdr:to>
      <xdr:col>0</xdr:col>
      <xdr:colOff>1209675</xdr:colOff>
      <xdr:row>33</xdr:row>
      <xdr:rowOff>723900</xdr:rowOff>
    </xdr:to>
    <xdr:pic>
      <xdr:nvPicPr>
        <xdr:cNvPr id="1053" name="Picture 246" descr="IMG_3611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lum bright="6000"/>
        </a:blip>
        <a:srcRect/>
        <a:stretch>
          <a:fillRect/>
        </a:stretch>
      </xdr:blipFill>
      <xdr:spPr bwMode="auto">
        <a:xfrm>
          <a:off x="19050" y="27241500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34</xdr:row>
      <xdr:rowOff>180975</xdr:rowOff>
    </xdr:from>
    <xdr:to>
      <xdr:col>0</xdr:col>
      <xdr:colOff>1209675</xdr:colOff>
      <xdr:row>34</xdr:row>
      <xdr:rowOff>771525</xdr:rowOff>
    </xdr:to>
    <xdr:pic>
      <xdr:nvPicPr>
        <xdr:cNvPr id="1054" name="Picture 243" descr="IMG_3607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lum bright="12000"/>
        </a:blip>
        <a:srcRect/>
        <a:stretch>
          <a:fillRect/>
        </a:stretch>
      </xdr:blipFill>
      <xdr:spPr bwMode="auto">
        <a:xfrm>
          <a:off x="47625" y="28146375"/>
          <a:ext cx="11620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30</xdr:row>
      <xdr:rowOff>142875</xdr:rowOff>
    </xdr:from>
    <xdr:to>
      <xdr:col>0</xdr:col>
      <xdr:colOff>1209675</xdr:colOff>
      <xdr:row>30</xdr:row>
      <xdr:rowOff>762000</xdr:rowOff>
    </xdr:to>
    <xdr:pic>
      <xdr:nvPicPr>
        <xdr:cNvPr id="1055" name="Picture 157" descr="IMG_3545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lum bright="6000"/>
        </a:blip>
        <a:srcRect/>
        <a:stretch>
          <a:fillRect/>
        </a:stretch>
      </xdr:blipFill>
      <xdr:spPr bwMode="auto">
        <a:xfrm>
          <a:off x="47625" y="24603075"/>
          <a:ext cx="11620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20</xdr:row>
      <xdr:rowOff>161925</xdr:rowOff>
    </xdr:from>
    <xdr:to>
      <xdr:col>0</xdr:col>
      <xdr:colOff>1209675</xdr:colOff>
      <xdr:row>20</xdr:row>
      <xdr:rowOff>762000</xdr:rowOff>
    </xdr:to>
    <xdr:pic>
      <xdr:nvPicPr>
        <xdr:cNvPr id="1056" name="Picture 55" descr="Sigma W Classic #1620386-1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" y="158591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123825</xdr:rowOff>
    </xdr:from>
    <xdr:to>
      <xdr:col>0</xdr:col>
      <xdr:colOff>1209675</xdr:colOff>
      <xdr:row>18</xdr:row>
      <xdr:rowOff>723900</xdr:rowOff>
    </xdr:to>
    <xdr:pic>
      <xdr:nvPicPr>
        <xdr:cNvPr id="1057" name="Picture 61" descr="Sigma W Glitter #1620385-1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lum bright="6000"/>
        </a:blip>
        <a:srcRect/>
        <a:stretch>
          <a:fillRect/>
        </a:stretch>
      </xdr:blipFill>
      <xdr:spPr bwMode="auto">
        <a:xfrm>
          <a:off x="0" y="14068425"/>
          <a:ext cx="12096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0</xdr:col>
      <xdr:colOff>1209675</xdr:colOff>
      <xdr:row>12</xdr:row>
      <xdr:rowOff>857250</xdr:rowOff>
    </xdr:to>
    <xdr:pic>
      <xdr:nvPicPr>
        <xdr:cNvPr id="1058" name="그림 34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8715375"/>
          <a:ext cx="1209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28575</xdr:rowOff>
    </xdr:from>
    <xdr:to>
      <xdr:col>0</xdr:col>
      <xdr:colOff>1209675</xdr:colOff>
      <xdr:row>13</xdr:row>
      <xdr:rowOff>723900</xdr:rowOff>
    </xdr:to>
    <xdr:pic>
      <xdr:nvPicPr>
        <xdr:cNvPr id="1059" name="그림 35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9591675"/>
          <a:ext cx="12096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85725</xdr:rowOff>
    </xdr:from>
    <xdr:to>
      <xdr:col>0</xdr:col>
      <xdr:colOff>1209675</xdr:colOff>
      <xdr:row>14</xdr:row>
      <xdr:rowOff>733425</xdr:rowOff>
    </xdr:to>
    <xdr:pic>
      <xdr:nvPicPr>
        <xdr:cNvPr id="1060" name="그림 37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10525125"/>
          <a:ext cx="1209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104775</xdr:rowOff>
    </xdr:from>
    <xdr:to>
      <xdr:col>0</xdr:col>
      <xdr:colOff>1209675</xdr:colOff>
      <xdr:row>16</xdr:row>
      <xdr:rowOff>838200</xdr:rowOff>
    </xdr:to>
    <xdr:pic>
      <xdr:nvPicPr>
        <xdr:cNvPr id="1061" name="그림 39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0" y="12296775"/>
          <a:ext cx="1209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42</xdr:row>
      <xdr:rowOff>66675</xdr:rowOff>
    </xdr:from>
    <xdr:to>
      <xdr:col>0</xdr:col>
      <xdr:colOff>1209675</xdr:colOff>
      <xdr:row>42</xdr:row>
      <xdr:rowOff>704850</xdr:rowOff>
    </xdr:to>
    <xdr:pic>
      <xdr:nvPicPr>
        <xdr:cNvPr id="1062" name="Picture 130" descr="LCS R1000 INF Mesh #1710225-1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lum bright="18000" contrast="6000"/>
        </a:blip>
        <a:srcRect/>
        <a:stretch>
          <a:fillRect/>
        </a:stretch>
      </xdr:blipFill>
      <xdr:spPr bwMode="auto">
        <a:xfrm>
          <a:off x="76200" y="34975800"/>
          <a:ext cx="1133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41</xdr:row>
      <xdr:rowOff>85725</xdr:rowOff>
    </xdr:from>
    <xdr:to>
      <xdr:col>0</xdr:col>
      <xdr:colOff>1209675</xdr:colOff>
      <xdr:row>41</xdr:row>
      <xdr:rowOff>723900</xdr:rowOff>
    </xdr:to>
    <xdr:pic>
      <xdr:nvPicPr>
        <xdr:cNvPr id="1063" name="Picture 212" descr="Omicron W Streetwise #1710476-1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lum bright="12000"/>
        </a:blip>
        <a:srcRect/>
        <a:stretch>
          <a:fillRect/>
        </a:stretch>
      </xdr:blipFill>
      <xdr:spPr bwMode="auto">
        <a:xfrm>
          <a:off x="47625" y="34128075"/>
          <a:ext cx="11620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26</xdr:row>
      <xdr:rowOff>142875</xdr:rowOff>
    </xdr:from>
    <xdr:to>
      <xdr:col>0</xdr:col>
      <xdr:colOff>1209675</xdr:colOff>
      <xdr:row>26</xdr:row>
      <xdr:rowOff>781050</xdr:rowOff>
    </xdr:to>
    <xdr:pic>
      <xdr:nvPicPr>
        <xdr:cNvPr id="1064" name="Picture 163" descr="LCS R900 W Streetwise #1710235-1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lum bright="12000"/>
        </a:blip>
        <a:srcRect/>
        <a:stretch>
          <a:fillRect/>
        </a:stretch>
      </xdr:blipFill>
      <xdr:spPr bwMode="auto">
        <a:xfrm>
          <a:off x="66675" y="21097875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E33" sqref="E33"/>
    </sheetView>
  </sheetViews>
  <sheetFormatPr defaultRowHeight="15.75"/>
  <cols>
    <col min="1" max="1" width="14.625" style="2" customWidth="1"/>
    <col min="2" max="2" width="20.25" style="2" customWidth="1"/>
    <col min="3" max="5" width="9" style="2"/>
    <col min="6" max="6" width="17.75" style="2" bestFit="1" customWidth="1"/>
    <col min="7" max="16384" width="9" style="2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>
        <v>1620385</v>
      </c>
      <c r="B2" s="1" t="s">
        <v>10</v>
      </c>
      <c r="C2" s="1">
        <f>+D2*12</f>
        <v>528</v>
      </c>
      <c r="D2" s="1">
        <v>44</v>
      </c>
    </row>
    <row r="3" spans="1:4">
      <c r="A3" s="1">
        <v>1620379</v>
      </c>
      <c r="B3" s="1" t="s">
        <v>11</v>
      </c>
      <c r="C3" s="1">
        <f>43*12</f>
        <v>516</v>
      </c>
      <c r="D3" s="1">
        <v>43</v>
      </c>
    </row>
    <row r="4" spans="1:4">
      <c r="A4" s="1">
        <v>1620386</v>
      </c>
      <c r="B4" s="1" t="s">
        <v>12</v>
      </c>
      <c r="C4" s="1">
        <f>42*12</f>
        <v>504</v>
      </c>
      <c r="D4" s="1">
        <v>42</v>
      </c>
    </row>
    <row r="5" spans="1:4">
      <c r="A5" s="1">
        <v>1620381</v>
      </c>
      <c r="B5" s="1" t="s">
        <v>13</v>
      </c>
      <c r="C5" s="1">
        <f>32*12</f>
        <v>384</v>
      </c>
      <c r="D5" s="1">
        <v>32</v>
      </c>
    </row>
    <row r="6" spans="1:4">
      <c r="A6" s="1">
        <v>1620384</v>
      </c>
      <c r="B6" s="1" t="s">
        <v>14</v>
      </c>
      <c r="C6" s="1">
        <f>28*12</f>
        <v>336</v>
      </c>
      <c r="D6" s="1">
        <v>28</v>
      </c>
    </row>
    <row r="7" spans="1:4">
      <c r="A7" s="1">
        <v>1620378</v>
      </c>
      <c r="B7" s="1" t="s">
        <v>15</v>
      </c>
      <c r="C7" s="1">
        <f>35*12</f>
        <v>420</v>
      </c>
      <c r="D7" s="1">
        <v>35</v>
      </c>
    </row>
    <row r="8" spans="1:4">
      <c r="A8" s="1">
        <v>1710227</v>
      </c>
      <c r="B8" s="1" t="s">
        <v>16</v>
      </c>
      <c r="C8" s="1">
        <v>408</v>
      </c>
      <c r="D8" s="1">
        <v>42</v>
      </c>
    </row>
    <row r="9" spans="1:4">
      <c r="A9" s="1">
        <v>1710236</v>
      </c>
      <c r="B9" s="1" t="s">
        <v>17</v>
      </c>
      <c r="C9" s="1">
        <v>376</v>
      </c>
      <c r="D9" s="1">
        <v>39</v>
      </c>
    </row>
    <row r="10" spans="1:4">
      <c r="A10" s="1">
        <v>1710118</v>
      </c>
      <c r="B10" s="1" t="s">
        <v>18</v>
      </c>
      <c r="C10" s="1">
        <v>710</v>
      </c>
      <c r="D10" s="1">
        <v>73</v>
      </c>
    </row>
    <row r="11" spans="1:4">
      <c r="A11" s="1">
        <v>1710217</v>
      </c>
      <c r="B11" s="1" t="s">
        <v>19</v>
      </c>
      <c r="C11" s="1">
        <v>340</v>
      </c>
      <c r="D11" s="1">
        <v>34</v>
      </c>
    </row>
    <row r="12" spans="1:4">
      <c r="A12" s="1">
        <v>1620211</v>
      </c>
      <c r="B12" s="1" t="s">
        <v>20</v>
      </c>
      <c r="C12" s="1">
        <v>360</v>
      </c>
      <c r="D12" s="1">
        <v>30</v>
      </c>
    </row>
    <row r="13" spans="1:4">
      <c r="A13" s="1">
        <v>1620380</v>
      </c>
      <c r="B13" s="1" t="s">
        <v>21</v>
      </c>
      <c r="C13" s="1">
        <v>300</v>
      </c>
      <c r="D13" s="1">
        <v>25</v>
      </c>
    </row>
    <row r="14" spans="1:4">
      <c r="A14" s="1">
        <v>1710146</v>
      </c>
      <c r="B14" s="1" t="s">
        <v>22</v>
      </c>
      <c r="C14" s="1">
        <v>965</v>
      </c>
      <c r="D14" s="1">
        <v>99</v>
      </c>
    </row>
    <row r="15" spans="1:4">
      <c r="A15" s="1">
        <v>1710166</v>
      </c>
      <c r="B15" s="1" t="s">
        <v>23</v>
      </c>
      <c r="C15" s="1">
        <v>672</v>
      </c>
      <c r="D15" s="1">
        <v>69</v>
      </c>
    </row>
    <row r="16" spans="1:4" ht="21.75" customHeight="1">
      <c r="A16" s="3" t="s">
        <v>29</v>
      </c>
      <c r="B16" s="3" t="s">
        <v>4</v>
      </c>
      <c r="C16" s="3">
        <f>SUM(C2:C15)</f>
        <v>6819</v>
      </c>
      <c r="D16" s="3">
        <f>SUM(D2:D15)</f>
        <v>635</v>
      </c>
    </row>
    <row r="18" spans="1:6">
      <c r="A18" s="1">
        <v>1710168</v>
      </c>
      <c r="B18" s="1" t="s">
        <v>24</v>
      </c>
      <c r="C18" s="1">
        <v>1252</v>
      </c>
      <c r="D18" s="1">
        <v>127</v>
      </c>
    </row>
    <row r="19" spans="1:6">
      <c r="A19" s="1">
        <v>1710167</v>
      </c>
      <c r="B19" s="1" t="s">
        <v>25</v>
      </c>
      <c r="C19" s="1">
        <v>707</v>
      </c>
      <c r="D19" s="1">
        <v>73</v>
      </c>
    </row>
    <row r="20" spans="1:6">
      <c r="A20" s="1">
        <v>1710170</v>
      </c>
      <c r="B20" s="1" t="s">
        <v>26</v>
      </c>
      <c r="C20" s="1">
        <v>973</v>
      </c>
      <c r="D20" s="1">
        <v>98</v>
      </c>
    </row>
    <row r="21" spans="1:6">
      <c r="A21" s="1">
        <v>1710119</v>
      </c>
      <c r="B21" s="1" t="s">
        <v>8</v>
      </c>
      <c r="C21" s="1">
        <v>374</v>
      </c>
      <c r="D21" s="1">
        <v>175</v>
      </c>
    </row>
    <row r="22" spans="1:6">
      <c r="A22" s="1"/>
      <c r="B22" s="1" t="s">
        <v>6</v>
      </c>
      <c r="C22" s="1">
        <v>547</v>
      </c>
      <c r="D22" s="1"/>
    </row>
    <row r="23" spans="1:6">
      <c r="A23" s="1"/>
      <c r="B23" s="1" t="s">
        <v>7</v>
      </c>
      <c r="C23" s="1">
        <f>1669-C22-C21</f>
        <v>748</v>
      </c>
      <c r="D23" s="1"/>
    </row>
    <row r="24" spans="1:6">
      <c r="A24" s="1">
        <v>1710140</v>
      </c>
      <c r="B24" s="1" t="s">
        <v>9</v>
      </c>
      <c r="C24" s="1">
        <v>248</v>
      </c>
      <c r="D24" s="1">
        <v>26</v>
      </c>
    </row>
    <row r="25" spans="1:6">
      <c r="A25" s="1">
        <v>1620331</v>
      </c>
      <c r="B25" s="1" t="s">
        <v>27</v>
      </c>
      <c r="C25" s="1">
        <v>459</v>
      </c>
      <c r="D25" s="1">
        <v>39</v>
      </c>
    </row>
    <row r="26" spans="1:6">
      <c r="A26" s="1">
        <v>1610485</v>
      </c>
      <c r="B26" s="1" t="s">
        <v>28</v>
      </c>
      <c r="C26" s="1">
        <v>823</v>
      </c>
      <c r="D26" s="1">
        <v>79</v>
      </c>
    </row>
    <row r="27" spans="1:6" ht="21.75" customHeight="1">
      <c r="A27" s="3" t="s">
        <v>29</v>
      </c>
      <c r="B27" s="3" t="s">
        <v>5</v>
      </c>
      <c r="C27" s="3">
        <f>SUM(C18:C26)</f>
        <v>6131</v>
      </c>
      <c r="D27" s="3">
        <f>SUM(D18:D26)</f>
        <v>617</v>
      </c>
      <c r="F27" s="4"/>
    </row>
    <row r="29" spans="1:6">
      <c r="A29" s="2">
        <v>1610485</v>
      </c>
      <c r="B29" s="2" t="s">
        <v>28</v>
      </c>
      <c r="C29" s="2">
        <f>2490-C26</f>
        <v>1667</v>
      </c>
      <c r="D29" s="2">
        <f>239-79</f>
        <v>160</v>
      </c>
    </row>
    <row r="30" spans="1:6">
      <c r="A30" s="2">
        <v>1611407</v>
      </c>
      <c r="B30" s="2" t="s">
        <v>36</v>
      </c>
      <c r="C30" s="2">
        <v>1354</v>
      </c>
      <c r="D30" s="2">
        <v>72</v>
      </c>
    </row>
    <row r="31" spans="1:6">
      <c r="A31" s="2">
        <v>1710337</v>
      </c>
      <c r="B31" s="2" t="s">
        <v>30</v>
      </c>
      <c r="C31" s="2">
        <v>976</v>
      </c>
      <c r="D31" s="2">
        <v>109</v>
      </c>
    </row>
    <row r="32" spans="1:6">
      <c r="A32" s="2">
        <v>1620385</v>
      </c>
      <c r="B32" s="2" t="s">
        <v>10</v>
      </c>
      <c r="C32" s="2">
        <f>91*12</f>
        <v>1092</v>
      </c>
      <c r="D32" s="2">
        <v>91</v>
      </c>
      <c r="E32" s="2">
        <f>1092+528</f>
        <v>1620</v>
      </c>
    </row>
    <row r="33" spans="1:5">
      <c r="A33" s="2">
        <v>1710236</v>
      </c>
      <c r="B33" s="2" t="s">
        <v>17</v>
      </c>
      <c r="C33" s="2">
        <v>219</v>
      </c>
      <c r="D33" s="2">
        <v>25</v>
      </c>
    </row>
    <row r="34" spans="1:5">
      <c r="A34" s="2">
        <v>1620834</v>
      </c>
      <c r="B34" s="2" t="s">
        <v>31</v>
      </c>
      <c r="C34" s="2">
        <v>240</v>
      </c>
      <c r="D34" s="2">
        <v>20</v>
      </c>
    </row>
    <row r="35" spans="1:5">
      <c r="A35" s="2">
        <v>1710239</v>
      </c>
      <c r="B35" s="2" t="s">
        <v>37</v>
      </c>
      <c r="C35" s="2">
        <f>30*12</f>
        <v>360</v>
      </c>
      <c r="D35" s="2">
        <v>30</v>
      </c>
    </row>
    <row r="36" spans="1:5">
      <c r="A36" s="2">
        <v>1611535</v>
      </c>
      <c r="B36" s="2" t="s">
        <v>38</v>
      </c>
      <c r="C36" s="2">
        <v>1219</v>
      </c>
      <c r="D36" s="2">
        <v>82</v>
      </c>
    </row>
    <row r="37" spans="1:5">
      <c r="A37" s="2">
        <v>1620383</v>
      </c>
      <c r="B37" s="2" t="s">
        <v>32</v>
      </c>
      <c r="C37" s="2">
        <v>240</v>
      </c>
      <c r="D37" s="2">
        <v>20</v>
      </c>
    </row>
    <row r="38" spans="1:5">
      <c r="A38" s="2">
        <v>1710101</v>
      </c>
      <c r="B38" s="2" t="s">
        <v>33</v>
      </c>
      <c r="C38" s="2">
        <v>564</v>
      </c>
      <c r="D38" s="2">
        <v>63</v>
      </c>
    </row>
    <row r="39" spans="1:5">
      <c r="A39" s="2">
        <v>1711261</v>
      </c>
      <c r="B39" s="2" t="s">
        <v>39</v>
      </c>
      <c r="C39" s="2">
        <v>240</v>
      </c>
      <c r="D39" s="2">
        <v>20</v>
      </c>
    </row>
    <row r="40" spans="1:5">
      <c r="A40" s="2">
        <v>1711259</v>
      </c>
      <c r="B40" s="2" t="s">
        <v>40</v>
      </c>
      <c r="C40" s="2">
        <v>384</v>
      </c>
      <c r="D40" s="2">
        <v>34</v>
      </c>
    </row>
    <row r="41" spans="1:5">
      <c r="A41" s="2">
        <v>1710224</v>
      </c>
      <c r="B41" s="2" t="s">
        <v>34</v>
      </c>
      <c r="C41" s="2">
        <f>20*10</f>
        <v>200</v>
      </c>
      <c r="D41" s="2">
        <v>20</v>
      </c>
      <c r="E41" s="2" t="s">
        <v>35</v>
      </c>
    </row>
    <row r="42" spans="1:5">
      <c r="A42" s="2">
        <v>1620533</v>
      </c>
      <c r="B42" s="2" t="s">
        <v>41</v>
      </c>
      <c r="C42" s="2">
        <f>20*12</f>
        <v>240</v>
      </c>
      <c r="D42" s="2">
        <v>20</v>
      </c>
      <c r="E42" s="2" t="s">
        <v>35</v>
      </c>
    </row>
    <row r="43" spans="1:5">
      <c r="A43" s="2">
        <v>1620531</v>
      </c>
      <c r="B43" s="2" t="s">
        <v>42</v>
      </c>
      <c r="C43" s="2">
        <f>25*12</f>
        <v>300</v>
      </c>
      <c r="D43" s="2">
        <v>25</v>
      </c>
      <c r="E43" s="2" t="s">
        <v>35</v>
      </c>
    </row>
    <row r="44" spans="1:5">
      <c r="A44" s="2">
        <v>1620532</v>
      </c>
      <c r="B44" s="2" t="s">
        <v>43</v>
      </c>
      <c r="C44" s="2">
        <f>25*12</f>
        <v>300</v>
      </c>
      <c r="D44" s="2">
        <v>25</v>
      </c>
      <c r="E44" s="2" t="s">
        <v>35</v>
      </c>
    </row>
    <row r="45" spans="1:5">
      <c r="A45" s="2">
        <v>1710221</v>
      </c>
      <c r="B45" s="2" t="s">
        <v>44</v>
      </c>
      <c r="C45" s="2">
        <v>200</v>
      </c>
      <c r="D45" s="2">
        <v>20</v>
      </c>
      <c r="E45" s="2" t="s">
        <v>35</v>
      </c>
    </row>
    <row r="46" spans="1:5">
      <c r="A46" s="2">
        <v>1710007</v>
      </c>
      <c r="B46" s="2" t="s">
        <v>45</v>
      </c>
      <c r="C46" s="2">
        <v>398</v>
      </c>
      <c r="D46" s="2">
        <v>44</v>
      </c>
      <c r="E46" s="2" t="s">
        <v>35</v>
      </c>
    </row>
    <row r="47" spans="1:5">
      <c r="C47" s="2">
        <f>SUM(C29:C46)</f>
        <v>10193</v>
      </c>
      <c r="D47" s="2">
        <f>SUM(D29:D46)</f>
        <v>880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zoomScale="91" zoomScaleNormal="91" workbookViewId="0">
      <selection activeCell="A11" sqref="A11"/>
    </sheetView>
  </sheetViews>
  <sheetFormatPr defaultRowHeight="15.75"/>
  <cols>
    <col min="1" max="1" width="15.875" customWidth="1"/>
    <col min="3" max="17" width="4.375" customWidth="1"/>
    <col min="18" max="28" width="5.25" customWidth="1"/>
    <col min="29" max="29" width="6.375" customWidth="1"/>
  </cols>
  <sheetData>
    <row r="1" spans="1:29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6.5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30.75" customHeight="1" thickBot="1">
      <c r="A3" s="9"/>
      <c r="B3" s="12"/>
      <c r="C3" s="7">
        <v>21</v>
      </c>
      <c r="D3" s="7">
        <v>22</v>
      </c>
      <c r="E3" s="7">
        <v>23</v>
      </c>
      <c r="F3" s="7">
        <v>24</v>
      </c>
      <c r="G3" s="7">
        <v>25</v>
      </c>
      <c r="H3" s="7">
        <v>26</v>
      </c>
      <c r="I3" s="7">
        <v>27</v>
      </c>
      <c r="J3" s="7">
        <v>28</v>
      </c>
      <c r="K3" s="7">
        <v>29</v>
      </c>
      <c r="L3" s="7">
        <v>30</v>
      </c>
      <c r="M3" s="7">
        <v>31</v>
      </c>
      <c r="N3" s="7">
        <v>32</v>
      </c>
      <c r="O3" s="7">
        <v>33</v>
      </c>
      <c r="P3" s="7">
        <v>34</v>
      </c>
      <c r="Q3" s="7">
        <v>35</v>
      </c>
      <c r="R3" s="7">
        <v>36</v>
      </c>
      <c r="S3" s="7">
        <v>37</v>
      </c>
      <c r="T3" s="7">
        <v>38</v>
      </c>
      <c r="U3" s="7">
        <v>39</v>
      </c>
      <c r="V3" s="7">
        <v>40</v>
      </c>
      <c r="W3" s="7">
        <v>41</v>
      </c>
      <c r="X3" s="7">
        <v>42</v>
      </c>
      <c r="Y3" s="7">
        <v>43</v>
      </c>
      <c r="Z3" s="7">
        <v>44</v>
      </c>
      <c r="AA3" s="7">
        <v>45</v>
      </c>
      <c r="AB3" s="8">
        <v>46</v>
      </c>
      <c r="AC3" s="35" t="s">
        <v>46</v>
      </c>
    </row>
    <row r="4" spans="1:29" ht="69" customHeight="1">
      <c r="A4" s="10"/>
      <c r="B4" s="13">
        <v>1710118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3">
        <v>22</v>
      </c>
      <c r="V4" s="23">
        <v>22</v>
      </c>
      <c r="W4" s="23">
        <v>26</v>
      </c>
      <c r="X4" s="23">
        <v>32</v>
      </c>
      <c r="Y4" s="23">
        <v>26</v>
      </c>
      <c r="Z4" s="23">
        <v>8</v>
      </c>
      <c r="AA4" s="23">
        <v>6</v>
      </c>
      <c r="AB4" s="23"/>
      <c r="AC4" s="36">
        <f t="shared" ref="AC4:AC41" si="0">SUM(C4:AB4)</f>
        <v>142</v>
      </c>
    </row>
    <row r="5" spans="1:29" ht="69" customHeight="1">
      <c r="A5" s="10"/>
      <c r="B5" s="13">
        <v>1710146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3">
        <v>17</v>
      </c>
      <c r="V5" s="23">
        <v>28</v>
      </c>
      <c r="W5" s="23">
        <v>48</v>
      </c>
      <c r="X5" s="23">
        <v>58</v>
      </c>
      <c r="Y5" s="23">
        <v>32</v>
      </c>
      <c r="Z5" s="23">
        <v>8</v>
      </c>
      <c r="AA5" s="23"/>
      <c r="AB5" s="23"/>
      <c r="AC5" s="37">
        <f t="shared" si="0"/>
        <v>191</v>
      </c>
    </row>
    <row r="6" spans="1:29" ht="69" customHeight="1">
      <c r="A6" s="10"/>
      <c r="B6" s="13">
        <v>1710166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3"/>
      <c r="S6" s="23"/>
      <c r="T6" s="23">
        <v>2</v>
      </c>
      <c r="U6" s="23">
        <v>4</v>
      </c>
      <c r="V6" s="23">
        <v>12</v>
      </c>
      <c r="W6" s="23">
        <v>18</v>
      </c>
      <c r="X6" s="23">
        <v>22</v>
      </c>
      <c r="Y6" s="23">
        <v>28</v>
      </c>
      <c r="Z6" s="23">
        <v>26</v>
      </c>
      <c r="AA6" s="23">
        <v>16</v>
      </c>
      <c r="AB6" s="23">
        <v>6</v>
      </c>
      <c r="AC6" s="37">
        <f t="shared" si="0"/>
        <v>134</v>
      </c>
    </row>
    <row r="7" spans="1:29" ht="69" customHeight="1">
      <c r="A7" s="10"/>
      <c r="B7" s="13">
        <v>1710168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3">
        <v>2</v>
      </c>
      <c r="S7" s="23">
        <v>2</v>
      </c>
      <c r="T7" s="23">
        <v>4</v>
      </c>
      <c r="U7" s="23">
        <v>10</v>
      </c>
      <c r="V7" s="23">
        <v>14</v>
      </c>
      <c r="W7" s="23">
        <v>34</v>
      </c>
      <c r="X7" s="23">
        <v>48</v>
      </c>
      <c r="Y7" s="23">
        <v>56</v>
      </c>
      <c r="Z7" s="23">
        <v>46</v>
      </c>
      <c r="AA7" s="23">
        <v>24</v>
      </c>
      <c r="AB7" s="23">
        <v>12</v>
      </c>
      <c r="AC7" s="37">
        <f t="shared" si="0"/>
        <v>252</v>
      </c>
    </row>
    <row r="8" spans="1:29" ht="69" customHeight="1">
      <c r="A8" s="10"/>
      <c r="B8" s="13">
        <v>1710167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3">
        <v>1</v>
      </c>
      <c r="S8" s="23">
        <v>2</v>
      </c>
      <c r="T8" s="23">
        <v>5</v>
      </c>
      <c r="U8" s="23">
        <v>8</v>
      </c>
      <c r="V8" s="23">
        <v>14</v>
      </c>
      <c r="W8" s="23">
        <v>20</v>
      </c>
      <c r="X8" s="23">
        <v>28</v>
      </c>
      <c r="Y8" s="23">
        <v>32</v>
      </c>
      <c r="Z8" s="23">
        <v>20</v>
      </c>
      <c r="AA8" s="23">
        <v>14</v>
      </c>
      <c r="AB8" s="27">
        <v>4</v>
      </c>
      <c r="AC8" s="37">
        <f t="shared" si="0"/>
        <v>148</v>
      </c>
    </row>
    <row r="9" spans="1:29" ht="69" customHeight="1">
      <c r="A9" s="10"/>
      <c r="B9" s="13">
        <v>1710170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3"/>
      <c r="S9" s="23">
        <v>2</v>
      </c>
      <c r="T9" s="23">
        <v>2</v>
      </c>
      <c r="U9" s="23">
        <v>16</v>
      </c>
      <c r="V9" s="23">
        <v>30</v>
      </c>
      <c r="W9" s="23">
        <v>44</v>
      </c>
      <c r="X9" s="23">
        <v>44</v>
      </c>
      <c r="Y9" s="23">
        <v>32</v>
      </c>
      <c r="Z9" s="23">
        <v>16</v>
      </c>
      <c r="AA9" s="23">
        <v>4</v>
      </c>
      <c r="AB9" s="23">
        <v>4</v>
      </c>
      <c r="AC9" s="38">
        <f t="shared" si="0"/>
        <v>194</v>
      </c>
    </row>
    <row r="10" spans="1:29" ht="69" customHeight="1">
      <c r="A10" s="11"/>
      <c r="B10" s="14">
        <v>1710119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15</v>
      </c>
      <c r="V10" s="26">
        <v>40</v>
      </c>
      <c r="W10" s="26">
        <v>80</v>
      </c>
      <c r="X10" s="26">
        <v>86</v>
      </c>
      <c r="Y10" s="26">
        <v>65</v>
      </c>
      <c r="Z10" s="26">
        <v>32</v>
      </c>
      <c r="AA10" s="26">
        <v>10</v>
      </c>
      <c r="AB10" s="28">
        <v>5</v>
      </c>
      <c r="AC10" s="39">
        <f t="shared" si="0"/>
        <v>333</v>
      </c>
    </row>
    <row r="11" spans="1:29" ht="69" customHeight="1">
      <c r="A11" s="42"/>
      <c r="B11" s="43">
        <v>1710140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6"/>
      <c r="V11" s="46"/>
      <c r="W11" s="46"/>
      <c r="X11" s="46"/>
      <c r="Y11" s="46"/>
      <c r="Z11" s="46"/>
      <c r="AA11" s="46"/>
      <c r="AB11" s="49"/>
      <c r="AC11" s="50">
        <f t="shared" si="0"/>
        <v>0</v>
      </c>
    </row>
    <row r="12" spans="1:29" ht="69" customHeight="1">
      <c r="A12" s="11"/>
      <c r="B12" s="13">
        <v>1620331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3">
        <v>6</v>
      </c>
      <c r="V12" s="23">
        <v>14</v>
      </c>
      <c r="W12" s="23">
        <v>23</v>
      </c>
      <c r="X12" s="23">
        <v>23</v>
      </c>
      <c r="Y12" s="23">
        <v>14</v>
      </c>
      <c r="Z12" s="23">
        <v>7</v>
      </c>
      <c r="AA12" s="23"/>
      <c r="AB12" s="27"/>
      <c r="AC12" s="37">
        <f t="shared" si="0"/>
        <v>87</v>
      </c>
    </row>
    <row r="13" spans="1:29" ht="69" customHeight="1">
      <c r="A13" s="11"/>
      <c r="B13" s="15">
        <v>1620485</v>
      </c>
      <c r="C13" s="29"/>
      <c r="D13" s="29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>
        <v>80</v>
      </c>
      <c r="W13" s="26">
        <v>90</v>
      </c>
      <c r="X13" s="26">
        <v>110</v>
      </c>
      <c r="Y13" s="26">
        <v>110</v>
      </c>
      <c r="Z13" s="26">
        <v>90</v>
      </c>
      <c r="AA13" s="26">
        <v>80</v>
      </c>
      <c r="AB13" s="28"/>
      <c r="AC13" s="39">
        <f t="shared" si="0"/>
        <v>560</v>
      </c>
    </row>
    <row r="14" spans="1:29" ht="69" customHeight="1">
      <c r="A14" s="11"/>
      <c r="B14" s="13">
        <v>1611407</v>
      </c>
      <c r="C14" s="24"/>
      <c r="D14" s="26"/>
      <c r="E14" s="26"/>
      <c r="F14" s="24"/>
      <c r="G14" s="26"/>
      <c r="H14" s="26"/>
      <c r="I14" s="26"/>
      <c r="J14" s="24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3">
        <v>40</v>
      </c>
      <c r="W14" s="23">
        <v>40</v>
      </c>
      <c r="X14" s="23">
        <v>50</v>
      </c>
      <c r="Y14" s="23">
        <v>50</v>
      </c>
      <c r="Z14" s="23">
        <v>50</v>
      </c>
      <c r="AA14" s="23">
        <v>40</v>
      </c>
      <c r="AB14" s="27"/>
      <c r="AC14" s="37">
        <f t="shared" si="0"/>
        <v>270</v>
      </c>
    </row>
    <row r="15" spans="1:29" ht="69" customHeight="1">
      <c r="A15" s="11"/>
      <c r="B15" s="13">
        <v>1611536</v>
      </c>
      <c r="C15" s="24"/>
      <c r="D15" s="26"/>
      <c r="E15" s="26"/>
      <c r="F15" s="24"/>
      <c r="G15" s="26"/>
      <c r="H15" s="26"/>
      <c r="I15" s="26"/>
      <c r="J15" s="24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3">
        <v>30</v>
      </c>
      <c r="V15" s="23">
        <v>48</v>
      </c>
      <c r="W15" s="23">
        <v>50</v>
      </c>
      <c r="X15" s="23">
        <v>58</v>
      </c>
      <c r="Y15" s="23">
        <v>48</v>
      </c>
      <c r="Z15" s="23">
        <v>34</v>
      </c>
      <c r="AA15" s="23"/>
      <c r="AB15" s="27"/>
      <c r="AC15" s="39">
        <f t="shared" si="0"/>
        <v>268</v>
      </c>
    </row>
    <row r="16" spans="1:29" ht="69" customHeight="1">
      <c r="A16" s="11"/>
      <c r="B16" s="13">
        <v>1710337</v>
      </c>
      <c r="C16" s="24"/>
      <c r="D16" s="26"/>
      <c r="E16" s="26"/>
      <c r="F16" s="24"/>
      <c r="G16" s="24"/>
      <c r="H16" s="26"/>
      <c r="I16" s="26"/>
      <c r="J16" s="24"/>
      <c r="K16" s="26"/>
      <c r="L16" s="26"/>
      <c r="M16" s="26"/>
      <c r="N16" s="26"/>
      <c r="O16" s="26"/>
      <c r="P16" s="26"/>
      <c r="Q16" s="26"/>
      <c r="R16" s="26">
        <v>10</v>
      </c>
      <c r="S16" s="26">
        <v>10</v>
      </c>
      <c r="T16" s="26">
        <v>8</v>
      </c>
      <c r="U16" s="26">
        <v>6</v>
      </c>
      <c r="V16" s="26">
        <v>10</v>
      </c>
      <c r="W16" s="26">
        <v>27</v>
      </c>
      <c r="X16" s="26">
        <v>28</v>
      </c>
      <c r="Y16" s="26">
        <v>30</v>
      </c>
      <c r="Z16" s="26">
        <v>22</v>
      </c>
      <c r="AA16" s="26">
        <v>5</v>
      </c>
      <c r="AB16" s="28">
        <v>5</v>
      </c>
      <c r="AC16" s="39">
        <f t="shared" si="0"/>
        <v>161</v>
      </c>
    </row>
    <row r="17" spans="1:29" ht="69" customHeight="1">
      <c r="A17" s="11"/>
      <c r="B17" s="13">
        <v>1611535</v>
      </c>
      <c r="C17" s="24"/>
      <c r="D17" s="26"/>
      <c r="E17" s="26"/>
      <c r="F17" s="24"/>
      <c r="G17" s="24"/>
      <c r="H17" s="26"/>
      <c r="I17" s="26"/>
      <c r="J17" s="24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3">
        <v>36</v>
      </c>
      <c r="W17" s="23">
        <v>48</v>
      </c>
      <c r="X17" s="23">
        <v>48</v>
      </c>
      <c r="Y17" s="23">
        <v>60</v>
      </c>
      <c r="Z17" s="23">
        <v>48</v>
      </c>
      <c r="AA17" s="23">
        <v>36</v>
      </c>
      <c r="AB17" s="27"/>
      <c r="AC17" s="37">
        <f t="shared" si="0"/>
        <v>276</v>
      </c>
    </row>
    <row r="18" spans="1:29" ht="69" customHeight="1">
      <c r="A18" s="11"/>
      <c r="B18" s="13">
        <v>1710101</v>
      </c>
      <c r="C18" s="24"/>
      <c r="D18" s="26"/>
      <c r="E18" s="26"/>
      <c r="F18" s="24"/>
      <c r="G18" s="24"/>
      <c r="H18" s="26"/>
      <c r="I18" s="26"/>
      <c r="J18" s="24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3">
        <v>10</v>
      </c>
      <c r="V18" s="23">
        <v>16</v>
      </c>
      <c r="W18" s="23">
        <v>28</v>
      </c>
      <c r="X18" s="23">
        <v>30</v>
      </c>
      <c r="Y18" s="23">
        <v>20</v>
      </c>
      <c r="Z18" s="23">
        <v>8</v>
      </c>
      <c r="AA18" s="23"/>
      <c r="AB18" s="27"/>
      <c r="AC18" s="37">
        <f t="shared" si="0"/>
        <v>112</v>
      </c>
    </row>
    <row r="19" spans="1:29" ht="69" customHeight="1">
      <c r="A19" s="11"/>
      <c r="B19" s="13">
        <v>1620385</v>
      </c>
      <c r="C19" s="24"/>
      <c r="D19" s="26"/>
      <c r="E19" s="26"/>
      <c r="F19" s="24"/>
      <c r="G19" s="24"/>
      <c r="H19" s="26"/>
      <c r="I19" s="26"/>
      <c r="J19" s="24"/>
      <c r="K19" s="26"/>
      <c r="L19" s="26"/>
      <c r="M19" s="26"/>
      <c r="N19" s="26"/>
      <c r="O19" s="26"/>
      <c r="P19" s="26"/>
      <c r="Q19" s="26"/>
      <c r="R19" s="23">
        <v>28</v>
      </c>
      <c r="S19" s="23">
        <v>54</v>
      </c>
      <c r="T19" s="23">
        <v>80</v>
      </c>
      <c r="U19" s="23">
        <v>80</v>
      </c>
      <c r="V19" s="23">
        <v>54</v>
      </c>
      <c r="W19" s="23">
        <v>26</v>
      </c>
      <c r="X19" s="26"/>
      <c r="Y19" s="26"/>
      <c r="Z19" s="26"/>
      <c r="AA19" s="26"/>
      <c r="AB19" s="28"/>
      <c r="AC19" s="39">
        <f t="shared" si="0"/>
        <v>322</v>
      </c>
    </row>
    <row r="20" spans="1:29" ht="69" customHeight="1">
      <c r="A20" s="11"/>
      <c r="B20" s="13">
        <v>1620379</v>
      </c>
      <c r="C20" s="24"/>
      <c r="D20" s="26"/>
      <c r="E20" s="26"/>
      <c r="F20" s="24"/>
      <c r="G20" s="24"/>
      <c r="H20" s="26"/>
      <c r="I20" s="26"/>
      <c r="J20" s="24"/>
      <c r="K20" s="26"/>
      <c r="L20" s="26"/>
      <c r="M20" s="26"/>
      <c r="N20" s="26"/>
      <c r="O20" s="26"/>
      <c r="P20" s="26"/>
      <c r="Q20" s="26"/>
      <c r="R20" s="23">
        <v>8</v>
      </c>
      <c r="S20" s="23">
        <v>17</v>
      </c>
      <c r="T20" s="23">
        <v>25</v>
      </c>
      <c r="U20" s="23">
        <v>25</v>
      </c>
      <c r="V20" s="23">
        <v>18</v>
      </c>
      <c r="W20" s="23">
        <v>10</v>
      </c>
      <c r="X20" s="26"/>
      <c r="Y20" s="26"/>
      <c r="Z20" s="26"/>
      <c r="AA20" s="26"/>
      <c r="AB20" s="28"/>
      <c r="AC20" s="39">
        <f t="shared" si="0"/>
        <v>103</v>
      </c>
    </row>
    <row r="21" spans="1:29" ht="69" customHeight="1">
      <c r="A21" s="11"/>
      <c r="B21" s="13">
        <v>1620386</v>
      </c>
      <c r="C21" s="24"/>
      <c r="D21" s="26"/>
      <c r="E21" s="26"/>
      <c r="F21" s="24"/>
      <c r="G21" s="24"/>
      <c r="H21" s="26"/>
      <c r="I21" s="26"/>
      <c r="J21" s="24"/>
      <c r="K21" s="26"/>
      <c r="L21" s="26"/>
      <c r="M21" s="26"/>
      <c r="N21" s="26"/>
      <c r="O21" s="26"/>
      <c r="P21" s="26"/>
      <c r="Q21" s="26"/>
      <c r="R21" s="23">
        <v>8</v>
      </c>
      <c r="S21" s="23">
        <v>17</v>
      </c>
      <c r="T21" s="23">
        <v>25</v>
      </c>
      <c r="U21" s="23">
        <v>25</v>
      </c>
      <c r="V21" s="23">
        <v>18</v>
      </c>
      <c r="W21" s="23">
        <v>10</v>
      </c>
      <c r="X21" s="26"/>
      <c r="Y21" s="26"/>
      <c r="Z21" s="26"/>
      <c r="AA21" s="26"/>
      <c r="AB21" s="28"/>
      <c r="AC21" s="39">
        <f t="shared" si="0"/>
        <v>103</v>
      </c>
    </row>
    <row r="22" spans="1:29" ht="69" customHeight="1">
      <c r="A22" s="11"/>
      <c r="B22" s="13">
        <v>1620381</v>
      </c>
      <c r="C22" s="24"/>
      <c r="D22" s="26"/>
      <c r="E22" s="26"/>
      <c r="F22" s="24"/>
      <c r="G22" s="24"/>
      <c r="H22" s="26"/>
      <c r="I22" s="26"/>
      <c r="J22" s="24"/>
      <c r="K22" s="26"/>
      <c r="L22" s="26"/>
      <c r="M22" s="26"/>
      <c r="N22" s="26"/>
      <c r="O22" s="26"/>
      <c r="P22" s="26"/>
      <c r="Q22" s="26"/>
      <c r="R22" s="23">
        <v>6</v>
      </c>
      <c r="S22" s="23">
        <v>12</v>
      </c>
      <c r="T22" s="23">
        <v>20</v>
      </c>
      <c r="U22" s="23">
        <v>20</v>
      </c>
      <c r="V22" s="23">
        <v>12</v>
      </c>
      <c r="W22" s="23">
        <v>8</v>
      </c>
      <c r="X22" s="26"/>
      <c r="Y22" s="26"/>
      <c r="Z22" s="26"/>
      <c r="AA22" s="26"/>
      <c r="AB22" s="28"/>
      <c r="AC22" s="39">
        <f t="shared" si="0"/>
        <v>78</v>
      </c>
    </row>
    <row r="23" spans="1:29" ht="69" customHeight="1">
      <c r="A23" s="11"/>
      <c r="B23" s="13">
        <v>1620384</v>
      </c>
      <c r="C23" s="24"/>
      <c r="D23" s="26"/>
      <c r="E23" s="26"/>
      <c r="F23" s="24"/>
      <c r="G23" s="24"/>
      <c r="H23" s="26"/>
      <c r="I23" s="26"/>
      <c r="J23" s="24"/>
      <c r="K23" s="26"/>
      <c r="L23" s="26"/>
      <c r="M23" s="26"/>
      <c r="N23" s="26"/>
      <c r="O23" s="26"/>
      <c r="P23" s="26"/>
      <c r="Q23" s="26"/>
      <c r="R23" s="23">
        <v>5</v>
      </c>
      <c r="S23" s="23">
        <v>10</v>
      </c>
      <c r="T23" s="23">
        <v>16</v>
      </c>
      <c r="U23" s="23">
        <v>16</v>
      </c>
      <c r="V23" s="23">
        <v>12</v>
      </c>
      <c r="W23" s="23">
        <v>6</v>
      </c>
      <c r="X23" s="26"/>
      <c r="Y23" s="26"/>
      <c r="Z23" s="26"/>
      <c r="AA23" s="26"/>
      <c r="AB23" s="28"/>
      <c r="AC23" s="39">
        <f t="shared" si="0"/>
        <v>65</v>
      </c>
    </row>
    <row r="24" spans="1:29" ht="69" customHeight="1">
      <c r="A24" s="11"/>
      <c r="B24" s="13">
        <v>1620378</v>
      </c>
      <c r="C24" s="24"/>
      <c r="D24" s="26"/>
      <c r="E24" s="26"/>
      <c r="F24" s="24"/>
      <c r="G24" s="24"/>
      <c r="H24" s="26"/>
      <c r="I24" s="26"/>
      <c r="J24" s="24"/>
      <c r="K24" s="26"/>
      <c r="L24" s="26"/>
      <c r="M24" s="26"/>
      <c r="N24" s="26"/>
      <c r="O24" s="26"/>
      <c r="P24" s="26"/>
      <c r="Q24" s="26"/>
      <c r="R24" s="23">
        <v>6</v>
      </c>
      <c r="S24" s="23">
        <v>14</v>
      </c>
      <c r="T24" s="23">
        <v>20</v>
      </c>
      <c r="U24" s="23">
        <v>20</v>
      </c>
      <c r="V24" s="23">
        <v>15</v>
      </c>
      <c r="W24" s="23">
        <v>8</v>
      </c>
      <c r="X24" s="26"/>
      <c r="Y24" s="26"/>
      <c r="Z24" s="26"/>
      <c r="AA24" s="26"/>
      <c r="AB24" s="28"/>
      <c r="AC24" s="39">
        <f t="shared" si="0"/>
        <v>83</v>
      </c>
    </row>
    <row r="25" spans="1:29" ht="69" customHeight="1">
      <c r="A25" s="11"/>
      <c r="B25" s="13">
        <v>1710227</v>
      </c>
      <c r="C25" s="24"/>
      <c r="D25" s="26"/>
      <c r="E25" s="26"/>
      <c r="F25" s="24"/>
      <c r="G25" s="24"/>
      <c r="H25" s="26"/>
      <c r="I25" s="26"/>
      <c r="J25" s="24"/>
      <c r="K25" s="26"/>
      <c r="L25" s="26"/>
      <c r="M25" s="26"/>
      <c r="N25" s="26"/>
      <c r="O25" s="26"/>
      <c r="P25" s="26"/>
      <c r="Q25" s="26"/>
      <c r="R25" s="23">
        <v>20</v>
      </c>
      <c r="S25" s="23">
        <v>35</v>
      </c>
      <c r="T25" s="23">
        <v>22</v>
      </c>
      <c r="U25" s="23"/>
      <c r="V25" s="23">
        <v>18</v>
      </c>
      <c r="W25" s="23"/>
      <c r="X25" s="26"/>
      <c r="Y25" s="26"/>
      <c r="Z25" s="26"/>
      <c r="AA25" s="26"/>
      <c r="AB25" s="28"/>
      <c r="AC25" s="39">
        <f t="shared" si="0"/>
        <v>95</v>
      </c>
    </row>
    <row r="26" spans="1:29" ht="69" customHeight="1">
      <c r="A26" s="11"/>
      <c r="B26" s="13">
        <v>1710236</v>
      </c>
      <c r="C26" s="24"/>
      <c r="D26" s="26"/>
      <c r="E26" s="26"/>
      <c r="F26" s="26"/>
      <c r="G26" s="24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3">
        <v>10</v>
      </c>
      <c r="S26" s="23">
        <v>30</v>
      </c>
      <c r="T26" s="23">
        <v>28</v>
      </c>
      <c r="U26" s="23">
        <v>28</v>
      </c>
      <c r="V26" s="23">
        <v>10</v>
      </c>
      <c r="W26" s="23">
        <v>12</v>
      </c>
      <c r="X26" s="26"/>
      <c r="Y26" s="26"/>
      <c r="Z26" s="26"/>
      <c r="AA26" s="26"/>
      <c r="AB26" s="28"/>
      <c r="AC26" s="39">
        <f t="shared" si="0"/>
        <v>118</v>
      </c>
    </row>
    <row r="27" spans="1:29" ht="69" customHeight="1">
      <c r="A27" s="42"/>
      <c r="B27" s="43">
        <v>1710235</v>
      </c>
      <c r="C27" s="44"/>
      <c r="D27" s="45"/>
      <c r="E27" s="45"/>
      <c r="F27" s="45"/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6"/>
      <c r="S27" s="46"/>
      <c r="T27" s="46"/>
      <c r="U27" s="46"/>
      <c r="V27" s="46"/>
      <c r="W27" s="46"/>
      <c r="X27" s="45"/>
      <c r="Y27" s="45"/>
      <c r="Z27" s="45"/>
      <c r="AA27" s="45"/>
      <c r="AB27" s="47"/>
      <c r="AC27" s="48"/>
    </row>
    <row r="28" spans="1:29" ht="69" customHeight="1">
      <c r="A28" s="11"/>
      <c r="B28" s="13">
        <v>1710217</v>
      </c>
      <c r="C28" s="26"/>
      <c r="D28" s="26"/>
      <c r="E28" s="26"/>
      <c r="F28" s="26"/>
      <c r="G28" s="24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3">
        <v>12</v>
      </c>
      <c r="S28" s="23">
        <v>22</v>
      </c>
      <c r="T28" s="23">
        <v>22</v>
      </c>
      <c r="U28" s="23">
        <v>12</v>
      </c>
      <c r="V28" s="23"/>
      <c r="W28" s="23"/>
      <c r="X28" s="26"/>
      <c r="Y28" s="26"/>
      <c r="Z28" s="26"/>
      <c r="AA28" s="26"/>
      <c r="AB28" s="28"/>
      <c r="AC28" s="39">
        <f t="shared" si="0"/>
        <v>68</v>
      </c>
    </row>
    <row r="29" spans="1:29" ht="69" customHeight="1">
      <c r="A29" s="11"/>
      <c r="B29" s="13">
        <v>1620211</v>
      </c>
      <c r="C29" s="26"/>
      <c r="D29" s="26"/>
      <c r="E29" s="26"/>
      <c r="F29" s="26"/>
      <c r="G29" s="24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3">
        <v>6</v>
      </c>
      <c r="S29" s="23">
        <v>12</v>
      </c>
      <c r="T29" s="23">
        <v>18</v>
      </c>
      <c r="U29" s="23">
        <v>18</v>
      </c>
      <c r="V29" s="23">
        <v>12</v>
      </c>
      <c r="W29" s="23">
        <v>6</v>
      </c>
      <c r="X29" s="26"/>
      <c r="Y29" s="26"/>
      <c r="Z29" s="26"/>
      <c r="AA29" s="26"/>
      <c r="AB29" s="28"/>
      <c r="AC29" s="39">
        <f t="shared" si="0"/>
        <v>72</v>
      </c>
    </row>
    <row r="30" spans="1:29" ht="69" customHeight="1">
      <c r="A30" s="11"/>
      <c r="B30" s="13">
        <v>1620380</v>
      </c>
      <c r="C30" s="26"/>
      <c r="D30" s="26"/>
      <c r="E30" s="26"/>
      <c r="F30" s="26"/>
      <c r="G30" s="24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3">
        <v>5</v>
      </c>
      <c r="S30" s="23">
        <v>10</v>
      </c>
      <c r="T30" s="23">
        <v>15</v>
      </c>
      <c r="U30" s="23">
        <v>15</v>
      </c>
      <c r="V30" s="23">
        <v>10</v>
      </c>
      <c r="W30" s="23">
        <v>5</v>
      </c>
      <c r="X30" s="26"/>
      <c r="Y30" s="26"/>
      <c r="Z30" s="26"/>
      <c r="AA30" s="26"/>
      <c r="AB30" s="28"/>
      <c r="AC30" s="39">
        <f t="shared" si="0"/>
        <v>60</v>
      </c>
    </row>
    <row r="31" spans="1:29" ht="69" customHeight="1">
      <c r="A31" s="11"/>
      <c r="B31" s="13">
        <v>1710239</v>
      </c>
      <c r="C31" s="26"/>
      <c r="D31" s="26"/>
      <c r="E31" s="26"/>
      <c r="F31" s="26"/>
      <c r="G31" s="24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3">
        <v>16</v>
      </c>
      <c r="S31" s="23">
        <v>20</v>
      </c>
      <c r="T31" s="23">
        <v>22</v>
      </c>
      <c r="U31" s="23">
        <v>8</v>
      </c>
      <c r="V31" s="23">
        <v>8</v>
      </c>
      <c r="W31" s="23">
        <v>1</v>
      </c>
      <c r="X31" s="26"/>
      <c r="Y31" s="26"/>
      <c r="Z31" s="26"/>
      <c r="AA31" s="26"/>
      <c r="AB31" s="28"/>
      <c r="AC31" s="39">
        <f t="shared" si="0"/>
        <v>75</v>
      </c>
    </row>
    <row r="32" spans="1:29" ht="69" customHeight="1">
      <c r="A32" s="11"/>
      <c r="B32" s="13">
        <v>1620834</v>
      </c>
      <c r="C32" s="26"/>
      <c r="D32" s="26"/>
      <c r="E32" s="26"/>
      <c r="F32" s="26"/>
      <c r="G32" s="24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3">
        <v>4</v>
      </c>
      <c r="S32" s="23">
        <v>8</v>
      </c>
      <c r="T32" s="23">
        <v>12</v>
      </c>
      <c r="U32" s="23">
        <v>12</v>
      </c>
      <c r="V32" s="23">
        <v>8</v>
      </c>
      <c r="W32" s="23">
        <v>4</v>
      </c>
      <c r="X32" s="26"/>
      <c r="Y32" s="26"/>
      <c r="Z32" s="26"/>
      <c r="AA32" s="26"/>
      <c r="AB32" s="28"/>
      <c r="AC32" s="39">
        <f t="shared" si="0"/>
        <v>48</v>
      </c>
    </row>
    <row r="33" spans="1:29" ht="69" customHeight="1">
      <c r="A33" s="11"/>
      <c r="B33" s="13">
        <v>1620383</v>
      </c>
      <c r="C33" s="26"/>
      <c r="D33" s="26"/>
      <c r="E33" s="26"/>
      <c r="F33" s="26"/>
      <c r="G33" s="24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3">
        <v>4</v>
      </c>
      <c r="S33" s="23">
        <v>8</v>
      </c>
      <c r="T33" s="23">
        <v>12</v>
      </c>
      <c r="U33" s="23">
        <v>12</v>
      </c>
      <c r="V33" s="23">
        <v>8</v>
      </c>
      <c r="W33" s="23">
        <v>4</v>
      </c>
      <c r="X33" s="26"/>
      <c r="Y33" s="26"/>
      <c r="Z33" s="26"/>
      <c r="AA33" s="26"/>
      <c r="AB33" s="28"/>
      <c r="AC33" s="39">
        <f t="shared" si="0"/>
        <v>48</v>
      </c>
    </row>
    <row r="34" spans="1:29" ht="69" customHeight="1">
      <c r="A34" s="11"/>
      <c r="B34" s="13">
        <v>1711261</v>
      </c>
      <c r="C34" s="26"/>
      <c r="D34" s="26"/>
      <c r="E34" s="26"/>
      <c r="F34" s="26"/>
      <c r="G34" s="24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3">
        <v>8</v>
      </c>
      <c r="S34" s="23">
        <v>12</v>
      </c>
      <c r="T34" s="23">
        <v>20</v>
      </c>
      <c r="U34" s="23">
        <v>10</v>
      </c>
      <c r="V34" s="23"/>
      <c r="W34" s="26"/>
      <c r="X34" s="26"/>
      <c r="Y34" s="26"/>
      <c r="Z34" s="26"/>
      <c r="AA34" s="26"/>
      <c r="AB34" s="28"/>
      <c r="AC34" s="39">
        <f t="shared" si="0"/>
        <v>50</v>
      </c>
    </row>
    <row r="35" spans="1:29" ht="69" customHeight="1">
      <c r="A35" s="11"/>
      <c r="B35" s="13">
        <v>1711259</v>
      </c>
      <c r="C35" s="26"/>
      <c r="D35" s="26"/>
      <c r="E35" s="26"/>
      <c r="F35" s="26"/>
      <c r="G35" s="24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3">
        <v>10</v>
      </c>
      <c r="S35" s="23">
        <v>20</v>
      </c>
      <c r="T35" s="23">
        <v>30</v>
      </c>
      <c r="U35" s="23">
        <v>20</v>
      </c>
      <c r="V35" s="23">
        <v>10</v>
      </c>
      <c r="W35" s="26"/>
      <c r="X35" s="26"/>
      <c r="Y35" s="26"/>
      <c r="Z35" s="26"/>
      <c r="AA35" s="26"/>
      <c r="AB35" s="28"/>
      <c r="AC35" s="39">
        <f t="shared" si="0"/>
        <v>90</v>
      </c>
    </row>
    <row r="36" spans="1:29" ht="68.25" customHeight="1">
      <c r="A36" s="11"/>
      <c r="B36" s="13">
        <v>1620533</v>
      </c>
      <c r="C36" s="26"/>
      <c r="D36" s="26"/>
      <c r="E36" s="26"/>
      <c r="F36" s="26"/>
      <c r="G36" s="24"/>
      <c r="H36" s="26"/>
      <c r="I36" s="26"/>
      <c r="J36" s="23">
        <v>4</v>
      </c>
      <c r="K36" s="23">
        <v>4</v>
      </c>
      <c r="L36" s="23">
        <v>8</v>
      </c>
      <c r="M36" s="23">
        <v>8</v>
      </c>
      <c r="N36" s="23">
        <v>8</v>
      </c>
      <c r="O36" s="23">
        <v>8</v>
      </c>
      <c r="P36" s="23">
        <v>8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8"/>
      <c r="AC36" s="39">
        <f t="shared" si="0"/>
        <v>48</v>
      </c>
    </row>
    <row r="37" spans="1:29" ht="68.25" customHeight="1">
      <c r="A37" s="11"/>
      <c r="B37" s="13">
        <v>1620531</v>
      </c>
      <c r="C37" s="26"/>
      <c r="D37" s="26"/>
      <c r="E37" s="26"/>
      <c r="F37" s="26"/>
      <c r="G37" s="24"/>
      <c r="H37" s="26"/>
      <c r="I37" s="26"/>
      <c r="J37" s="23">
        <v>5</v>
      </c>
      <c r="K37" s="23">
        <v>5</v>
      </c>
      <c r="L37" s="23">
        <v>10</v>
      </c>
      <c r="M37" s="23">
        <v>10</v>
      </c>
      <c r="N37" s="23">
        <v>10</v>
      </c>
      <c r="O37" s="23">
        <v>10</v>
      </c>
      <c r="P37" s="23">
        <v>10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8"/>
      <c r="AC37" s="39">
        <f t="shared" si="0"/>
        <v>60</v>
      </c>
    </row>
    <row r="38" spans="1:29" ht="68.25" customHeight="1">
      <c r="A38" s="11"/>
      <c r="B38" s="13">
        <v>1620532</v>
      </c>
      <c r="C38" s="26"/>
      <c r="D38" s="26"/>
      <c r="E38" s="26"/>
      <c r="F38" s="26"/>
      <c r="G38" s="24"/>
      <c r="H38" s="26"/>
      <c r="I38" s="26"/>
      <c r="J38" s="23">
        <v>5</v>
      </c>
      <c r="K38" s="23">
        <v>5</v>
      </c>
      <c r="L38" s="23">
        <v>10</v>
      </c>
      <c r="M38" s="23">
        <v>10</v>
      </c>
      <c r="N38" s="23">
        <v>10</v>
      </c>
      <c r="O38" s="23">
        <v>10</v>
      </c>
      <c r="P38" s="23">
        <v>10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8"/>
      <c r="AC38" s="39">
        <f t="shared" si="0"/>
        <v>60</v>
      </c>
    </row>
    <row r="39" spans="1:29" ht="68.25" customHeight="1">
      <c r="A39" s="11"/>
      <c r="B39" s="13">
        <v>1710007</v>
      </c>
      <c r="C39" s="26"/>
      <c r="D39" s="26"/>
      <c r="E39" s="26"/>
      <c r="F39" s="26"/>
      <c r="G39" s="24"/>
      <c r="H39" s="26"/>
      <c r="I39" s="26"/>
      <c r="J39" s="23">
        <v>10</v>
      </c>
      <c r="K39" s="23">
        <v>10</v>
      </c>
      <c r="L39" s="23">
        <v>10</v>
      </c>
      <c r="M39" s="23">
        <v>10</v>
      </c>
      <c r="N39" s="23">
        <v>10</v>
      </c>
      <c r="O39" s="23">
        <v>10</v>
      </c>
      <c r="P39" s="23">
        <v>10</v>
      </c>
      <c r="Q39" s="23">
        <v>10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8"/>
      <c r="AC39" s="39">
        <f t="shared" si="0"/>
        <v>80</v>
      </c>
    </row>
    <row r="40" spans="1:29" ht="68.25" customHeight="1">
      <c r="A40" s="11"/>
      <c r="B40" s="13">
        <v>1710224</v>
      </c>
      <c r="C40" s="23">
        <v>5</v>
      </c>
      <c r="D40" s="23">
        <v>2</v>
      </c>
      <c r="E40" s="23">
        <v>2</v>
      </c>
      <c r="F40" s="23">
        <v>3</v>
      </c>
      <c r="G40" s="23">
        <v>3</v>
      </c>
      <c r="H40" s="23">
        <v>10</v>
      </c>
      <c r="I40" s="23">
        <v>10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8"/>
      <c r="AC40" s="39">
        <f t="shared" si="0"/>
        <v>35</v>
      </c>
    </row>
    <row r="41" spans="1:29" ht="68.25" customHeight="1">
      <c r="A41" s="16"/>
      <c r="B41" s="17">
        <v>1710221</v>
      </c>
      <c r="C41" s="26"/>
      <c r="D41" s="23">
        <v>4</v>
      </c>
      <c r="E41" s="23">
        <v>4</v>
      </c>
      <c r="F41" s="23">
        <v>6</v>
      </c>
      <c r="G41" s="23">
        <v>8</v>
      </c>
      <c r="H41" s="23">
        <v>8</v>
      </c>
      <c r="I41" s="23">
        <v>10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8"/>
      <c r="AC41" s="39">
        <f t="shared" si="0"/>
        <v>40</v>
      </c>
    </row>
    <row r="42" spans="1:29" ht="68.25" customHeight="1">
      <c r="A42" s="5"/>
      <c r="B42" s="13">
        <v>1710476</v>
      </c>
      <c r="C42" s="30"/>
      <c r="D42" s="31"/>
      <c r="E42" s="31"/>
      <c r="F42" s="31"/>
      <c r="G42" s="31"/>
      <c r="H42" s="31"/>
      <c r="I42" s="31"/>
      <c r="J42" s="30"/>
      <c r="K42" s="30"/>
      <c r="L42" s="30"/>
      <c r="M42" s="30"/>
      <c r="N42" s="30"/>
      <c r="O42" s="30"/>
      <c r="P42" s="30"/>
      <c r="Q42" s="30"/>
      <c r="R42" s="30">
        <v>8</v>
      </c>
      <c r="S42" s="30">
        <v>10</v>
      </c>
      <c r="T42" s="30">
        <v>10</v>
      </c>
      <c r="U42" s="30">
        <v>8</v>
      </c>
      <c r="V42" s="30"/>
      <c r="W42" s="30"/>
      <c r="X42" s="30"/>
      <c r="Y42" s="30"/>
      <c r="Z42" s="30"/>
      <c r="AA42" s="30"/>
      <c r="AB42" s="32"/>
      <c r="AC42" s="40">
        <f>SUM(C42:AB42)</f>
        <v>36</v>
      </c>
    </row>
    <row r="43" spans="1:29" ht="68.25" customHeight="1" thickBot="1">
      <c r="A43" s="5"/>
      <c r="B43" s="22">
        <v>1710225</v>
      </c>
      <c r="C43" s="33">
        <v>9</v>
      </c>
      <c r="D43" s="33">
        <v>10</v>
      </c>
      <c r="E43" s="33">
        <v>9</v>
      </c>
      <c r="F43" s="33">
        <v>10</v>
      </c>
      <c r="G43" s="33">
        <v>3</v>
      </c>
      <c r="H43" s="33">
        <v>10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4"/>
      <c r="AC43" s="40">
        <f>SUM(C43:AB43)</f>
        <v>51</v>
      </c>
    </row>
    <row r="44" spans="1:29" ht="27" customHeight="1" thickBot="1">
      <c r="A44" s="18"/>
      <c r="B44" s="19"/>
      <c r="C44" s="20">
        <f t="shared" ref="C44:AB44" si="1">SUM(C4:C43)</f>
        <v>14</v>
      </c>
      <c r="D44" s="20">
        <f t="shared" si="1"/>
        <v>16</v>
      </c>
      <c r="E44" s="20">
        <f t="shared" si="1"/>
        <v>15</v>
      </c>
      <c r="F44" s="20">
        <f t="shared" si="1"/>
        <v>19</v>
      </c>
      <c r="G44" s="20">
        <f t="shared" si="1"/>
        <v>14</v>
      </c>
      <c r="H44" s="20">
        <f t="shared" si="1"/>
        <v>28</v>
      </c>
      <c r="I44" s="20">
        <f t="shared" si="1"/>
        <v>20</v>
      </c>
      <c r="J44" s="20">
        <f t="shared" si="1"/>
        <v>24</v>
      </c>
      <c r="K44" s="20">
        <f t="shared" si="1"/>
        <v>24</v>
      </c>
      <c r="L44" s="20">
        <f t="shared" si="1"/>
        <v>38</v>
      </c>
      <c r="M44" s="20">
        <f t="shared" si="1"/>
        <v>38</v>
      </c>
      <c r="N44" s="20">
        <f t="shared" si="1"/>
        <v>38</v>
      </c>
      <c r="O44" s="20">
        <f t="shared" si="1"/>
        <v>38</v>
      </c>
      <c r="P44" s="20">
        <f t="shared" si="1"/>
        <v>38</v>
      </c>
      <c r="Q44" s="20">
        <f t="shared" si="1"/>
        <v>10</v>
      </c>
      <c r="R44" s="20">
        <f t="shared" si="1"/>
        <v>177</v>
      </c>
      <c r="S44" s="20">
        <f t="shared" si="1"/>
        <v>327</v>
      </c>
      <c r="T44" s="20">
        <f t="shared" si="1"/>
        <v>418</v>
      </c>
      <c r="U44" s="20">
        <f t="shared" si="1"/>
        <v>473</v>
      </c>
      <c r="V44" s="20">
        <f t="shared" si="1"/>
        <v>617</v>
      </c>
      <c r="W44" s="20">
        <f t="shared" si="1"/>
        <v>676</v>
      </c>
      <c r="X44" s="20">
        <f t="shared" si="1"/>
        <v>665</v>
      </c>
      <c r="Y44" s="20">
        <f t="shared" si="1"/>
        <v>603</v>
      </c>
      <c r="Z44" s="20">
        <f t="shared" si="1"/>
        <v>415</v>
      </c>
      <c r="AA44" s="20">
        <f t="shared" si="1"/>
        <v>235</v>
      </c>
      <c r="AB44" s="21">
        <f t="shared" si="1"/>
        <v>36</v>
      </c>
      <c r="AC44" s="41">
        <f>SUM(C44:AB44)</f>
        <v>5016</v>
      </c>
    </row>
  </sheetData>
  <phoneticPr fontId="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:F50"/>
  <sheetViews>
    <sheetView topLeftCell="A25" workbookViewId="0">
      <selection activeCell="F50" sqref="F50"/>
    </sheetView>
  </sheetViews>
  <sheetFormatPr defaultRowHeight="15.75"/>
  <sheetData>
    <row r="13" spans="6:6">
      <c r="F13">
        <f>42*12</f>
        <v>504</v>
      </c>
    </row>
    <row r="14" spans="6:6">
      <c r="F14">
        <f>28*12</f>
        <v>336</v>
      </c>
    </row>
    <row r="15" spans="6:6">
      <c r="F15">
        <f>32*12</f>
        <v>384</v>
      </c>
    </row>
    <row r="16" spans="6:6">
      <c r="F16">
        <f>35*12</f>
        <v>420</v>
      </c>
    </row>
    <row r="17" spans="6:6">
      <c r="F17">
        <v>408</v>
      </c>
    </row>
    <row r="18" spans="6:6">
      <c r="F18">
        <v>376</v>
      </c>
    </row>
    <row r="19" spans="6:6">
      <c r="F19">
        <v>340</v>
      </c>
    </row>
    <row r="20" spans="6:6">
      <c r="F20">
        <v>300</v>
      </c>
    </row>
    <row r="21" spans="6:6">
      <c r="F21">
        <v>710</v>
      </c>
    </row>
    <row r="22" spans="6:6">
      <c r="F22">
        <v>360</v>
      </c>
    </row>
    <row r="23" spans="6:6">
      <c r="F23">
        <v>965</v>
      </c>
    </row>
    <row r="24" spans="6:6">
      <c r="F24">
        <v>707</v>
      </c>
    </row>
    <row r="25" spans="6:6">
      <c r="F25">
        <v>1252</v>
      </c>
    </row>
    <row r="26" spans="6:6">
      <c r="F26">
        <v>973</v>
      </c>
    </row>
    <row r="27" spans="6:6">
      <c r="F27">
        <v>672</v>
      </c>
    </row>
    <row r="28" spans="6:6">
      <c r="F28">
        <v>1669</v>
      </c>
    </row>
    <row r="29" spans="6:6">
      <c r="F29">
        <v>248</v>
      </c>
    </row>
    <row r="30" spans="6:6">
      <c r="F30">
        <v>2490</v>
      </c>
    </row>
    <row r="31" spans="6:6">
      <c r="F31">
        <v>459</v>
      </c>
    </row>
    <row r="32" spans="6:6">
      <c r="F32">
        <v>1354</v>
      </c>
    </row>
    <row r="33" spans="6:6">
      <c r="F33">
        <f>91*12</f>
        <v>1092</v>
      </c>
    </row>
    <row r="50" spans="6:6">
      <c r="F50">
        <f>19+24+16+20+12</f>
        <v>91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2018-08-31T09:27:28Z</cp:lastPrinted>
  <dcterms:created xsi:type="dcterms:W3CDTF">2018-08-31T01:22:26Z</dcterms:created>
  <dcterms:modified xsi:type="dcterms:W3CDTF">2019-01-29T08:17:24Z</dcterms:modified>
</cp:coreProperties>
</file>